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435" tabRatio="915" activeTab="1"/>
  </bookViews>
  <sheets>
    <sheet name="Markup" sheetId="27" r:id="rId1"/>
    <sheet name="Carteira com Prancheta Lateral" sheetId="55" r:id="rId2"/>
  </sheets>
  <definedNames>
    <definedName name="_xlnm.Print_Area" localSheetId="1">'Carteira com Prancheta Lateral'!$A$1:$L$21</definedName>
  </definedNames>
  <calcPr calcId="144525"/>
</workbook>
</file>

<file path=xl/calcChain.xml><?xml version="1.0" encoding="utf-8"?>
<calcChain xmlns="http://schemas.openxmlformats.org/spreadsheetml/2006/main">
  <c r="J15" i="55" l="1"/>
  <c r="J18" i="55"/>
  <c r="J12" i="55"/>
  <c r="J6" i="55"/>
  <c r="J9" i="55"/>
  <c r="J3" i="55"/>
  <c r="L10" i="27" l="1"/>
  <c r="K11" i="27" l="1"/>
  <c r="L11" i="27" l="1"/>
  <c r="K12" i="27" s="1"/>
  <c r="L12" i="27" l="1"/>
  <c r="K13" i="27" l="1"/>
  <c r="L13" i="27" l="1"/>
  <c r="K14" i="27" s="1"/>
  <c r="L14" i="27" l="1"/>
  <c r="K15" i="27" s="1"/>
  <c r="L15" i="27" s="1"/>
  <c r="K16" i="27" s="1"/>
  <c r="L16" i="27" s="1"/>
  <c r="K17" i="27" s="1"/>
  <c r="L17" i="27" s="1"/>
  <c r="K18" i="27" l="1"/>
  <c r="L18" i="27" s="1"/>
  <c r="K20" i="27" s="1"/>
  <c r="G19" i="27" s="1"/>
  <c r="I12" i="55" l="1"/>
  <c r="I18" i="55"/>
  <c r="I6" i="55"/>
  <c r="I15" i="55"/>
  <c r="I3" i="55"/>
  <c r="I9" i="55"/>
</calcChain>
</file>

<file path=xl/sharedStrings.xml><?xml version="1.0" encoding="utf-8"?>
<sst xmlns="http://schemas.openxmlformats.org/spreadsheetml/2006/main" count="66" uniqueCount="40">
  <si>
    <t>Preço Base</t>
  </si>
  <si>
    <t>IPI</t>
  </si>
  <si>
    <t>+ IPI</t>
  </si>
  <si>
    <t>FORMAÇÃO DO PREÇO DE VENDA</t>
  </si>
  <si>
    <t>DESCONTO 01</t>
  </si>
  <si>
    <t>DESCONTO 02</t>
  </si>
  <si>
    <t>FRETE</t>
  </si>
  <si>
    <t>MARGEM DE LUCRO</t>
  </si>
  <si>
    <t>Preço Reajuste</t>
  </si>
  <si>
    <t>REAJUSTE PLAXMETAL</t>
  </si>
  <si>
    <t>Modelo</t>
  </si>
  <si>
    <t>Preço Unitário</t>
  </si>
  <si>
    <t>Encosto</t>
  </si>
  <si>
    <t>Estofado</t>
  </si>
  <si>
    <t>CorPlast</t>
  </si>
  <si>
    <t>Revest.</t>
  </si>
  <si>
    <t xml:space="preserve">Sem </t>
  </si>
  <si>
    <t>Sem</t>
  </si>
  <si>
    <t xml:space="preserve">Lado </t>
  </si>
  <si>
    <r>
      <rPr>
        <b/>
        <sz val="8"/>
        <color theme="1"/>
        <rFont val="Arial"/>
        <family val="2"/>
      </rPr>
      <t>1.</t>
    </r>
    <r>
      <rPr>
        <sz val="8"/>
        <color theme="1"/>
        <rFont val="Arial"/>
        <family val="2"/>
      </rPr>
      <t xml:space="preserve"> Direito
ou
</t>
    </r>
    <r>
      <rPr>
        <b/>
        <sz val="8"/>
        <color theme="1"/>
        <rFont val="Arial"/>
        <family val="2"/>
      </rPr>
      <t xml:space="preserve">2. </t>
    </r>
    <r>
      <rPr>
        <sz val="8"/>
        <color theme="1"/>
        <rFont val="Arial"/>
        <family val="2"/>
      </rPr>
      <t>Esquerdo</t>
    </r>
  </si>
  <si>
    <t>Estrutura</t>
  </si>
  <si>
    <r>
      <rPr>
        <b/>
        <sz val="8"/>
        <color theme="1"/>
        <rFont val="Arial"/>
        <family val="2"/>
      </rPr>
      <t>1.</t>
    </r>
    <r>
      <rPr>
        <sz val="8"/>
        <color theme="1"/>
        <rFont val="Arial"/>
        <family val="2"/>
      </rPr>
      <t>Branca</t>
    </r>
  </si>
  <si>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>Preta</t>
    </r>
  </si>
  <si>
    <t>Assento
Estofado</t>
  </si>
  <si>
    <t>Ass/Enc 
Estofado</t>
  </si>
  <si>
    <t>Prancheta</t>
  </si>
  <si>
    <t>1.
Secretária</t>
  </si>
  <si>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>Cinza</t>
    </r>
  </si>
  <si>
    <t>*Produto vendido somente em múltiplos de 10 unidades.</t>
  </si>
  <si>
    <r>
      <t xml:space="preserve">
39176* - Carteira com Prancheta Lateral </t>
    </r>
    <r>
      <rPr>
        <b/>
        <sz val="8"/>
        <color rgb="FF00B050"/>
        <rFont val="Arial"/>
        <family val="2"/>
      </rPr>
      <t>ADULTO</t>
    </r>
    <r>
      <rPr>
        <b/>
        <sz val="8"/>
        <color theme="1"/>
        <rFont val="Arial"/>
        <family val="2"/>
      </rPr>
      <t xml:space="preserve">
(DESMONTADO)</t>
    </r>
  </si>
  <si>
    <t>Carteira com Prancheta Lateral</t>
  </si>
  <si>
    <t xml:space="preserve">
1. 
Menor</t>
  </si>
  <si>
    <t xml:space="preserve">
1.
 Menor</t>
  </si>
  <si>
    <r>
      <t xml:space="preserve">
39174* - Carteira com Prancheta Lateral </t>
    </r>
    <r>
      <rPr>
        <b/>
        <sz val="8"/>
        <color rgb="FF00B050"/>
        <rFont val="Arial"/>
        <family val="2"/>
      </rPr>
      <t>JUVENIL</t>
    </r>
    <r>
      <rPr>
        <b/>
        <sz val="8"/>
        <color theme="1"/>
        <rFont val="Arial"/>
        <family val="2"/>
      </rPr>
      <t xml:space="preserve">
(DESMONTADO)</t>
    </r>
  </si>
  <si>
    <t>DESCONTO 03</t>
  </si>
  <si>
    <t>ICMS</t>
  </si>
  <si>
    <t>COEFICIENTE</t>
  </si>
  <si>
    <t>DESCONTO 04</t>
  </si>
  <si>
    <t>DESCONTO 05</t>
  </si>
  <si>
    <r>
      <t xml:space="preserve">Vinil
</t>
    </r>
    <r>
      <rPr>
        <b/>
        <sz val="8"/>
        <color theme="1"/>
        <rFont val="Arial"/>
        <family val="2"/>
      </rPr>
      <t>T19 Preto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</si>
</sst>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_-"/>
    <numFmt numFmtId="165" formatCode="&quot;R$&quot;\ #,##0.00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90"/>
    </xf>
    <xf numFmtId="0" fontId="6" fillId="0" borderId="0" xfId="0" applyFont="1" applyAlignment="1">
      <alignment horizontal="right"/>
    </xf>
    <xf numFmtId="10" fontId="7" fillId="0" borderId="0" xfId="1" applyNumberFormat="1" applyFont="1" applyBorder="1"/>
    <xf numFmtId="0" fontId="8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7" fontId="0" fillId="0" borderId="0" xfId="0" applyNumberFormat="1"/>
    <xf numFmtId="166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right"/>
    </xf>
    <xf numFmtId="0" fontId="0" fillId="0" borderId="1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0" fontId="9" fillId="0" borderId="2" xfId="1" applyNumberFormat="1" applyFont="1" applyBorder="1" applyAlignment="1" applyProtection="1">
      <alignment horizontal="center" vertical="center"/>
      <protection locked="0"/>
    </xf>
    <xf numFmtId="10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Border="1"/>
    <xf numFmtId="49" fontId="2" fillId="0" borderId="0" xfId="0" applyNumberFormat="1" applyFont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165" fontId="0" fillId="0" borderId="5" xfId="2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165" fontId="0" fillId="0" borderId="4" xfId="2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12" fillId="0" borderId="5" xfId="2" applyNumberFormat="1" applyFont="1" applyBorder="1" applyAlignment="1">
      <alignment horizontal="center" vertical="center"/>
    </xf>
    <xf numFmtId="165" fontId="12" fillId="0" borderId="6" xfId="2" applyNumberFormat="1" applyFont="1" applyBorder="1" applyAlignment="1">
      <alignment horizontal="center" vertical="center"/>
    </xf>
    <xf numFmtId="165" fontId="12" fillId="0" borderId="4" xfId="2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 textRotation="90"/>
    </xf>
    <xf numFmtId="49" fontId="12" fillId="0" borderId="6" xfId="0" applyNumberFormat="1" applyFont="1" applyBorder="1" applyAlignment="1">
      <alignment horizontal="center" vertical="center" textRotation="90"/>
    </xf>
    <xf numFmtId="49" fontId="12" fillId="0" borderId="4" xfId="0" applyNumberFormat="1" applyFont="1" applyBorder="1" applyAlignment="1">
      <alignment horizontal="center" vertical="center" textRotation="90"/>
    </xf>
  </cellXfs>
  <cellStyles count="4">
    <cellStyle name="Moeda" xfId="2" builtinId="4"/>
    <cellStyle name="Normal" xfId="0" builtinId="0"/>
    <cellStyle name="Normal 2" xfId="3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199283</xdr:colOff>
      <xdr:row>5</xdr:row>
      <xdr:rowOff>156095</xdr:rowOff>
    </xdr:from>
    <xdr:ext cx="256970" cy="468000"/>
    <xdr:pic>
      <xdr:nvPicPr>
        <xdr:cNvPr id="57" name="Imagem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68" y="1504249"/>
          <a:ext cx="256970" cy="468000"/>
        </a:xfrm>
        <a:prstGeom prst="rect">
          <a:avLst/>
        </a:prstGeom>
      </xdr:spPr>
    </xdr:pic>
    <xdr:clientData/>
  </xdr:oneCellAnchor>
  <xdr:twoCellAnchor editAs="oneCell">
    <xdr:from>
      <xdr:col>0</xdr:col>
      <xdr:colOff>162936</xdr:colOff>
      <xdr:row>5</xdr:row>
      <xdr:rowOff>211321</xdr:rowOff>
    </xdr:from>
    <xdr:to>
      <xdr:col>0</xdr:col>
      <xdr:colOff>919964</xdr:colOff>
      <xdr:row>10</xdr:row>
      <xdr:rowOff>164719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86" t="12144" r="6845"/>
        <a:stretch/>
      </xdr:blipFill>
      <xdr:spPr>
        <a:xfrm>
          <a:off x="162936" y="1553104"/>
          <a:ext cx="757028" cy="1195789"/>
        </a:xfrm>
        <a:prstGeom prst="rect">
          <a:avLst/>
        </a:prstGeom>
      </xdr:spPr>
    </xdr:pic>
    <xdr:clientData/>
  </xdr:twoCellAnchor>
  <xdr:twoCellAnchor>
    <xdr:from>
      <xdr:col>5</xdr:col>
      <xdr:colOff>99181</xdr:colOff>
      <xdr:row>3</xdr:row>
      <xdr:rowOff>53454</xdr:rowOff>
    </xdr:from>
    <xdr:to>
      <xdr:col>5</xdr:col>
      <xdr:colOff>559634</xdr:colOff>
      <xdr:row>3</xdr:row>
      <xdr:rowOff>211857</xdr:rowOff>
    </xdr:to>
    <xdr:pic>
      <xdr:nvPicPr>
        <xdr:cNvPr id="46" name="Imagem 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162" y="903377"/>
          <a:ext cx="460453" cy="158403"/>
        </a:xfrm>
        <a:prstGeom prst="rect">
          <a:avLst/>
        </a:prstGeom>
      </xdr:spPr>
    </xdr:pic>
    <xdr:clientData/>
  </xdr:twoCellAnchor>
  <xdr:twoCellAnchor editAs="oneCell">
    <xdr:from>
      <xdr:col>0</xdr:col>
      <xdr:colOff>208462</xdr:colOff>
      <xdr:row>14</xdr:row>
      <xdr:rowOff>173005</xdr:rowOff>
    </xdr:from>
    <xdr:to>
      <xdr:col>0</xdr:col>
      <xdr:colOff>937657</xdr:colOff>
      <xdr:row>19</xdr:row>
      <xdr:rowOff>17222</xdr:rowOff>
    </xdr:to>
    <xdr:pic>
      <xdr:nvPicPr>
        <xdr:cNvPr id="70" name="Imagem 6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9" t="12144" r="6845"/>
        <a:stretch/>
      </xdr:blipFill>
      <xdr:spPr>
        <a:xfrm>
          <a:off x="208462" y="3800788"/>
          <a:ext cx="729195" cy="1169434"/>
        </a:xfrm>
        <a:prstGeom prst="rect">
          <a:avLst/>
        </a:prstGeom>
      </xdr:spPr>
    </xdr:pic>
    <xdr:clientData/>
  </xdr:twoCellAnchor>
  <xdr:twoCellAnchor>
    <xdr:from>
      <xdr:col>5</xdr:col>
      <xdr:colOff>97604</xdr:colOff>
      <xdr:row>6</xdr:row>
      <xdr:rowOff>37417</xdr:rowOff>
    </xdr:from>
    <xdr:to>
      <xdr:col>5</xdr:col>
      <xdr:colOff>558057</xdr:colOff>
      <xdr:row>6</xdr:row>
      <xdr:rowOff>195820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585" y="1634686"/>
          <a:ext cx="460453" cy="158403"/>
        </a:xfrm>
        <a:prstGeom prst="rect">
          <a:avLst/>
        </a:prstGeom>
      </xdr:spPr>
    </xdr:pic>
    <xdr:clientData/>
  </xdr:twoCellAnchor>
  <xdr:twoCellAnchor>
    <xdr:from>
      <xdr:col>5</xdr:col>
      <xdr:colOff>97604</xdr:colOff>
      <xdr:row>12</xdr:row>
      <xdr:rowOff>51025</xdr:rowOff>
    </xdr:from>
    <xdr:to>
      <xdr:col>5</xdr:col>
      <xdr:colOff>558057</xdr:colOff>
      <xdr:row>12</xdr:row>
      <xdr:rowOff>209428</xdr:rowOff>
    </xdr:to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585" y="3157640"/>
          <a:ext cx="460453" cy="158403"/>
        </a:xfrm>
        <a:prstGeom prst="rect">
          <a:avLst/>
        </a:prstGeom>
      </xdr:spPr>
    </xdr:pic>
    <xdr:clientData/>
  </xdr:twoCellAnchor>
  <xdr:twoCellAnchor>
    <xdr:from>
      <xdr:col>5</xdr:col>
      <xdr:colOff>101005</xdr:colOff>
      <xdr:row>15</xdr:row>
      <xdr:rowOff>30614</xdr:rowOff>
    </xdr:from>
    <xdr:to>
      <xdr:col>5</xdr:col>
      <xdr:colOff>561458</xdr:colOff>
      <xdr:row>15</xdr:row>
      <xdr:rowOff>189017</xdr:rowOff>
    </xdr:to>
    <xdr:pic>
      <xdr:nvPicPr>
        <xdr:cNvPr id="47" name="Imagem 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986" y="3928537"/>
          <a:ext cx="460453" cy="158403"/>
        </a:xfrm>
        <a:prstGeom prst="rect">
          <a:avLst/>
        </a:prstGeom>
      </xdr:spPr>
    </xdr:pic>
    <xdr:clientData/>
  </xdr:twoCellAnchor>
  <xdr:oneCellAnchor>
    <xdr:from>
      <xdr:col>1</xdr:col>
      <xdr:colOff>173289</xdr:colOff>
      <xdr:row>14</xdr:row>
      <xdr:rowOff>133922</xdr:rowOff>
    </xdr:from>
    <xdr:ext cx="256970" cy="468000"/>
    <xdr:pic>
      <xdr:nvPicPr>
        <xdr:cNvPr id="49" name="Imagem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674" y="3768076"/>
          <a:ext cx="256970" cy="468000"/>
        </a:xfrm>
        <a:prstGeom prst="rect">
          <a:avLst/>
        </a:prstGeom>
      </xdr:spPr>
    </xdr:pic>
    <xdr:clientData/>
  </xdr:oneCellAnchor>
  <xdr:twoCellAnchor>
    <xdr:from>
      <xdr:col>5</xdr:col>
      <xdr:colOff>97160</xdr:colOff>
      <xdr:row>9</xdr:row>
      <xdr:rowOff>49693</xdr:rowOff>
    </xdr:from>
    <xdr:to>
      <xdr:col>5</xdr:col>
      <xdr:colOff>557613</xdr:colOff>
      <xdr:row>9</xdr:row>
      <xdr:rowOff>208096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141" y="2394308"/>
          <a:ext cx="460453" cy="158403"/>
        </a:xfrm>
        <a:prstGeom prst="rect">
          <a:avLst/>
        </a:prstGeom>
      </xdr:spPr>
    </xdr:pic>
    <xdr:clientData/>
  </xdr:twoCellAnchor>
  <xdr:twoCellAnchor>
    <xdr:from>
      <xdr:col>5</xdr:col>
      <xdr:colOff>97162</xdr:colOff>
      <xdr:row>18</xdr:row>
      <xdr:rowOff>8282</xdr:rowOff>
    </xdr:from>
    <xdr:to>
      <xdr:col>6</xdr:col>
      <xdr:colOff>160805</xdr:colOff>
      <xdr:row>18</xdr:row>
      <xdr:rowOff>188678</xdr:rowOff>
    </xdr:to>
    <xdr:grpSp>
      <xdr:nvGrpSpPr>
        <xdr:cNvPr id="52" name="Grupo 51"/>
        <xdr:cNvGrpSpPr/>
      </xdr:nvGrpSpPr>
      <xdr:grpSpPr>
        <a:xfrm>
          <a:off x="3548143" y="4697513"/>
          <a:ext cx="693758" cy="180396"/>
          <a:chOff x="3490642" y="2011637"/>
          <a:chExt cx="813610" cy="199091"/>
        </a:xfrm>
      </xdr:grpSpPr>
      <xdr:pic>
        <xdr:nvPicPr>
          <xdr:cNvPr id="53" name="Imagem 5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90642" y="2011637"/>
            <a:ext cx="540000" cy="174819"/>
          </a:xfrm>
          <a:prstGeom prst="rect">
            <a:avLst/>
          </a:prstGeom>
        </xdr:spPr>
      </xdr:pic>
      <xdr:sp macro="" textlink="">
        <xdr:nvSpPr>
          <xdr:cNvPr id="54" name="CaixaDeTexto 53"/>
          <xdr:cNvSpPr txBox="1"/>
        </xdr:nvSpPr>
        <xdr:spPr>
          <a:xfrm>
            <a:off x="3945013" y="2016461"/>
            <a:ext cx="359239" cy="1942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pt-BR" sz="800" b="0">
                <a:ln>
                  <a:noFill/>
                </a:ln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43"/>
  <sheetViews>
    <sheetView zoomScaleNormal="100" zoomScaleSheetLayoutView="100" zoomScalePageLayoutView="80" workbookViewId="0">
      <selection activeCell="G10" sqref="G10"/>
    </sheetView>
  </sheetViews>
  <sheetFormatPr defaultRowHeight="15" x14ac:dyDescent="0.25"/>
  <cols>
    <col min="6" max="6" width="11.42578125" customWidth="1"/>
    <col min="7" max="7" width="16.42578125" customWidth="1"/>
    <col min="11" max="11" width="12.85546875" hidden="1" customWidth="1"/>
    <col min="12" max="12" width="11.42578125" hidden="1" customWidth="1"/>
  </cols>
  <sheetData>
    <row r="6" spans="2:15" ht="21" x14ac:dyDescent="0.35">
      <c r="F6" s="3"/>
      <c r="G6" s="4"/>
    </row>
    <row r="7" spans="2:15" ht="26.25" customHeight="1" x14ac:dyDescent="0.25">
      <c r="B7" s="5"/>
      <c r="C7" s="24" t="s">
        <v>3</v>
      </c>
      <c r="D7" s="24"/>
      <c r="E7" s="24"/>
      <c r="F7" s="24"/>
      <c r="G7" s="24"/>
      <c r="H7" s="5"/>
    </row>
    <row r="8" spans="2:15" ht="26.25" customHeight="1" x14ac:dyDescent="0.25">
      <c r="B8" s="13"/>
      <c r="C8" s="12"/>
      <c r="D8" s="12"/>
      <c r="E8" s="12"/>
      <c r="F8" s="12"/>
      <c r="G8" s="12"/>
      <c r="H8" s="13"/>
    </row>
    <row r="9" spans="2:15" ht="21" x14ac:dyDescent="0.25">
      <c r="C9" s="23" t="s">
        <v>9</v>
      </c>
      <c r="D9" s="23"/>
      <c r="E9" s="23"/>
      <c r="F9" s="23"/>
      <c r="G9" s="15">
        <v>0</v>
      </c>
    </row>
    <row r="10" spans="2:15" ht="21" x14ac:dyDescent="0.25">
      <c r="C10" s="22" t="s">
        <v>4</v>
      </c>
      <c r="D10" s="22"/>
      <c r="E10" s="22"/>
      <c r="F10" s="22"/>
      <c r="G10" s="14">
        <v>0</v>
      </c>
      <c r="K10" s="6">
        <v>100</v>
      </c>
      <c r="L10" s="7">
        <f t="shared" ref="L10:L18" si="0">K10*G10</f>
        <v>0</v>
      </c>
    </row>
    <row r="11" spans="2:15" ht="21" x14ac:dyDescent="0.25">
      <c r="C11" s="22" t="s">
        <v>5</v>
      </c>
      <c r="D11" s="22"/>
      <c r="E11" s="22"/>
      <c r="F11" s="22"/>
      <c r="G11" s="14">
        <v>0</v>
      </c>
      <c r="K11" s="6">
        <f>K10-L10</f>
        <v>100</v>
      </c>
      <c r="L11" s="7">
        <f t="shared" si="0"/>
        <v>0</v>
      </c>
    </row>
    <row r="12" spans="2:15" ht="21" x14ac:dyDescent="0.25">
      <c r="C12" s="22" t="s">
        <v>34</v>
      </c>
      <c r="D12" s="22"/>
      <c r="E12" s="22"/>
      <c r="F12" s="22"/>
      <c r="G12" s="14">
        <v>0</v>
      </c>
      <c r="K12" s="6">
        <f>K11-L11</f>
        <v>100</v>
      </c>
      <c r="L12" s="7">
        <f t="shared" si="0"/>
        <v>0</v>
      </c>
    </row>
    <row r="13" spans="2:15" ht="21" x14ac:dyDescent="0.25">
      <c r="C13" s="22" t="s">
        <v>37</v>
      </c>
      <c r="D13" s="22"/>
      <c r="E13" s="22"/>
      <c r="F13" s="22"/>
      <c r="G13" s="14">
        <v>0</v>
      </c>
      <c r="K13" s="6">
        <f t="shared" ref="K13:K14" si="1">K12-L12</f>
        <v>100</v>
      </c>
      <c r="L13" s="7">
        <f t="shared" ref="L13:L14" si="2">K13*G13</f>
        <v>0</v>
      </c>
    </row>
    <row r="14" spans="2:15" ht="21" x14ac:dyDescent="0.25">
      <c r="C14" s="22" t="s">
        <v>38</v>
      </c>
      <c r="D14" s="22"/>
      <c r="E14" s="22"/>
      <c r="F14" s="22"/>
      <c r="G14" s="14">
        <v>0</v>
      </c>
      <c r="K14" s="6">
        <f t="shared" si="1"/>
        <v>100</v>
      </c>
      <c r="L14" s="7">
        <f t="shared" si="2"/>
        <v>0</v>
      </c>
    </row>
    <row r="15" spans="2:15" ht="21" x14ac:dyDescent="0.25">
      <c r="C15" s="22" t="s">
        <v>6</v>
      </c>
      <c r="D15" s="22"/>
      <c r="E15" s="22"/>
      <c r="F15" s="22"/>
      <c r="G15" s="14">
        <v>0</v>
      </c>
      <c r="K15" s="6">
        <f>K14-L14</f>
        <v>100</v>
      </c>
      <c r="L15" s="7">
        <f t="shared" si="0"/>
        <v>0</v>
      </c>
    </row>
    <row r="16" spans="2:15" ht="21" x14ac:dyDescent="0.25">
      <c r="C16" s="22" t="s">
        <v>1</v>
      </c>
      <c r="D16" s="22"/>
      <c r="E16" s="22"/>
      <c r="F16" s="22"/>
      <c r="G16" s="14">
        <v>0</v>
      </c>
      <c r="K16" s="6">
        <f>K15+L15</f>
        <v>100</v>
      </c>
      <c r="L16" s="7">
        <f t="shared" si="0"/>
        <v>0</v>
      </c>
      <c r="O16" s="8"/>
    </row>
    <row r="17" spans="3:12" ht="21" x14ac:dyDescent="0.25">
      <c r="C17" s="22" t="s">
        <v>7</v>
      </c>
      <c r="D17" s="22"/>
      <c r="E17" s="22"/>
      <c r="F17" s="22"/>
      <c r="G17" s="14">
        <v>0</v>
      </c>
      <c r="K17" s="6">
        <f>K16+L16</f>
        <v>100</v>
      </c>
      <c r="L17" s="7">
        <f t="shared" si="0"/>
        <v>0</v>
      </c>
    </row>
    <row r="18" spans="3:12" ht="21" x14ac:dyDescent="0.25">
      <c r="C18" s="22" t="s">
        <v>35</v>
      </c>
      <c r="D18" s="22"/>
      <c r="E18" s="22"/>
      <c r="F18" s="22"/>
      <c r="G18" s="14">
        <v>0</v>
      </c>
      <c r="K18" s="6">
        <f>K17+L17</f>
        <v>100</v>
      </c>
      <c r="L18" s="7">
        <f t="shared" si="0"/>
        <v>0</v>
      </c>
    </row>
    <row r="19" spans="3:12" ht="21" x14ac:dyDescent="0.25">
      <c r="C19" s="22" t="s">
        <v>36</v>
      </c>
      <c r="D19" s="22"/>
      <c r="E19" s="22"/>
      <c r="F19" s="22"/>
      <c r="G19" s="9">
        <f>K20/100</f>
        <v>1</v>
      </c>
      <c r="K19" s="10"/>
      <c r="L19" s="10"/>
    </row>
    <row r="20" spans="3:12" ht="43.5" customHeight="1" x14ac:dyDescent="0.25">
      <c r="K20" s="21">
        <f>K18+L18</f>
        <v>100</v>
      </c>
      <c r="L20" s="10"/>
    </row>
    <row r="21" spans="3:12" ht="60.75" customHeight="1" x14ac:dyDescent="0.25"/>
    <row r="22" spans="3:12" ht="32.25" customHeight="1" x14ac:dyDescent="0.25"/>
    <row r="43" spans="2:8" x14ac:dyDescent="0.25">
      <c r="B43" s="11"/>
      <c r="C43" s="11"/>
      <c r="D43" s="11"/>
      <c r="E43" s="11"/>
      <c r="F43" s="11"/>
      <c r="G43" s="11"/>
      <c r="H43" s="11"/>
    </row>
  </sheetData>
  <sheetProtection password="8C3C" sheet="1" objects="1" scenarios="1"/>
  <mergeCells count="12">
    <mergeCell ref="C19:F19"/>
    <mergeCell ref="C17:F17"/>
    <mergeCell ref="C9:F9"/>
    <mergeCell ref="C7:G7"/>
    <mergeCell ref="C10:F10"/>
    <mergeCell ref="C11:F11"/>
    <mergeCell ref="C15:F15"/>
    <mergeCell ref="C16:F16"/>
    <mergeCell ref="C12:F12"/>
    <mergeCell ref="C18:F18"/>
    <mergeCell ref="C13:F13"/>
    <mergeCell ref="C14:F1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130" zoomScaleNormal="130" zoomScaleSheetLayoutView="100" workbookViewId="0">
      <selection sqref="A1:L1"/>
    </sheetView>
  </sheetViews>
  <sheetFormatPr defaultRowHeight="15" x14ac:dyDescent="0.25"/>
  <cols>
    <col min="1" max="1" width="16.28515625" style="2" bestFit="1" customWidth="1"/>
    <col min="2" max="2" width="8.85546875" style="2" customWidth="1"/>
    <col min="3" max="3" width="8.7109375" style="2" customWidth="1"/>
    <col min="4" max="4" width="8.42578125" style="2" customWidth="1"/>
    <col min="5" max="5" width="9.42578125" style="2" customWidth="1"/>
    <col min="6" max="6" width="9.42578125" style="2" bestFit="1" customWidth="1"/>
    <col min="7" max="7" width="9.5703125" style="18" bestFit="1" customWidth="1"/>
    <col min="8" max="8" width="9.85546875" style="18" bestFit="1" customWidth="1"/>
    <col min="9" max="9" width="14.7109375" style="1" bestFit="1" customWidth="1"/>
    <col min="10" max="10" width="15.7109375" style="1" hidden="1" customWidth="1"/>
    <col min="11" max="11" width="12.140625" style="1" hidden="1" customWidth="1"/>
    <col min="12" max="12" width="3.85546875" style="1" bestFit="1" customWidth="1"/>
  </cols>
  <sheetData>
    <row r="1" spans="1:14" ht="26.1" customHeight="1" x14ac:dyDescent="0.25">
      <c r="A1" s="46" t="s">
        <v>30</v>
      </c>
      <c r="B1" s="46"/>
      <c r="C1" s="46"/>
      <c r="D1" s="46"/>
      <c r="E1" s="46"/>
      <c r="F1" s="46"/>
      <c r="G1" s="47"/>
      <c r="H1" s="47"/>
      <c r="I1" s="47"/>
      <c r="J1" s="47"/>
      <c r="K1" s="47"/>
      <c r="L1" s="47"/>
    </row>
    <row r="2" spans="1:14" s="16" customFormat="1" ht="21.95" customHeight="1" x14ac:dyDescent="0.25">
      <c r="A2" s="20" t="s">
        <v>10</v>
      </c>
      <c r="B2" s="20" t="s">
        <v>25</v>
      </c>
      <c r="C2" s="20" t="s">
        <v>18</v>
      </c>
      <c r="D2" s="20" t="s">
        <v>12</v>
      </c>
      <c r="E2" s="20" t="s">
        <v>13</v>
      </c>
      <c r="F2" s="20" t="s">
        <v>14</v>
      </c>
      <c r="G2" s="20" t="s">
        <v>15</v>
      </c>
      <c r="H2" s="20" t="s">
        <v>20</v>
      </c>
      <c r="I2" s="20" t="s">
        <v>11</v>
      </c>
      <c r="J2" s="20" t="s">
        <v>8</v>
      </c>
      <c r="K2" s="20" t="s">
        <v>0</v>
      </c>
      <c r="L2" s="20" t="s">
        <v>1</v>
      </c>
    </row>
    <row r="3" spans="1:14" s="17" customFormat="1" ht="20.100000000000001" customHeight="1" x14ac:dyDescent="0.25">
      <c r="A3" s="25" t="s">
        <v>29</v>
      </c>
      <c r="B3" s="25" t="s">
        <v>32</v>
      </c>
      <c r="C3" s="43" t="s">
        <v>19</v>
      </c>
      <c r="D3" s="43" t="s">
        <v>26</v>
      </c>
      <c r="E3" s="40" t="s">
        <v>17</v>
      </c>
      <c r="F3" s="40"/>
      <c r="G3" s="40" t="s">
        <v>16</v>
      </c>
      <c r="H3" s="19" t="s">
        <v>21</v>
      </c>
      <c r="I3" s="34">
        <f>J3*Markup!$G$19</f>
        <v>433.90500000000003</v>
      </c>
      <c r="J3" s="31">
        <f>K3+ROUND(K3*Markup!$G$9,3)</f>
        <v>433.90500000000003</v>
      </c>
      <c r="K3" s="37">
        <v>433.90500000000003</v>
      </c>
      <c r="L3" s="49" t="s">
        <v>2</v>
      </c>
    </row>
    <row r="4" spans="1:14" s="17" customFormat="1" ht="20.100000000000001" customHeight="1" x14ac:dyDescent="0.25">
      <c r="A4" s="26"/>
      <c r="B4" s="26"/>
      <c r="C4" s="44"/>
      <c r="D4" s="44"/>
      <c r="E4" s="41"/>
      <c r="F4" s="41"/>
      <c r="G4" s="41"/>
      <c r="H4" s="19" t="s">
        <v>22</v>
      </c>
      <c r="I4" s="35"/>
      <c r="J4" s="32"/>
      <c r="K4" s="38"/>
      <c r="L4" s="50"/>
    </row>
    <row r="5" spans="1:14" s="17" customFormat="1" ht="20.100000000000001" customHeight="1" x14ac:dyDescent="0.25">
      <c r="A5" s="26"/>
      <c r="B5" s="26"/>
      <c r="C5" s="44"/>
      <c r="D5" s="44"/>
      <c r="E5" s="42"/>
      <c r="F5" s="42"/>
      <c r="G5" s="42"/>
      <c r="H5" s="19" t="s">
        <v>27</v>
      </c>
      <c r="I5" s="36"/>
      <c r="J5" s="33"/>
      <c r="K5" s="39"/>
      <c r="L5" s="50"/>
    </row>
    <row r="6" spans="1:14" s="17" customFormat="1" ht="20.100000000000001" customHeight="1" x14ac:dyDescent="0.25">
      <c r="A6" s="26"/>
      <c r="B6" s="26"/>
      <c r="C6" s="44"/>
      <c r="D6" s="44"/>
      <c r="E6" s="43" t="s">
        <v>23</v>
      </c>
      <c r="F6" s="40"/>
      <c r="G6" s="43" t="s">
        <v>39</v>
      </c>
      <c r="H6" s="19" t="s">
        <v>21</v>
      </c>
      <c r="I6" s="34">
        <f>J6*Markup!$G$19</f>
        <v>530.94200000000001</v>
      </c>
      <c r="J6" s="31">
        <f>K6+ROUND(K6*Markup!$G$9,3)</f>
        <v>530.94200000000001</v>
      </c>
      <c r="K6" s="37">
        <v>530.94200000000001</v>
      </c>
      <c r="L6" s="50"/>
    </row>
    <row r="7" spans="1:14" s="17" customFormat="1" ht="20.100000000000001" customHeight="1" x14ac:dyDescent="0.25">
      <c r="A7" s="26"/>
      <c r="B7" s="26"/>
      <c r="C7" s="44"/>
      <c r="D7" s="44"/>
      <c r="E7" s="44"/>
      <c r="F7" s="41"/>
      <c r="G7" s="44"/>
      <c r="H7" s="19" t="s">
        <v>22</v>
      </c>
      <c r="I7" s="35"/>
      <c r="J7" s="32"/>
      <c r="K7" s="38"/>
      <c r="L7" s="50"/>
    </row>
    <row r="8" spans="1:14" s="17" customFormat="1" ht="20.100000000000001" customHeight="1" x14ac:dyDescent="0.25">
      <c r="A8" s="26"/>
      <c r="B8" s="26"/>
      <c r="C8" s="44"/>
      <c r="D8" s="44"/>
      <c r="E8" s="45"/>
      <c r="F8" s="42"/>
      <c r="G8" s="45"/>
      <c r="H8" s="19" t="s">
        <v>27</v>
      </c>
      <c r="I8" s="36"/>
      <c r="J8" s="33"/>
      <c r="K8" s="39"/>
      <c r="L8" s="50"/>
    </row>
    <row r="9" spans="1:14" s="17" customFormat="1" ht="20.100000000000001" customHeight="1" x14ac:dyDescent="0.25">
      <c r="A9" s="26"/>
      <c r="B9" s="26"/>
      <c r="C9" s="44"/>
      <c r="D9" s="44"/>
      <c r="E9" s="44" t="s">
        <v>24</v>
      </c>
      <c r="F9" s="41"/>
      <c r="G9" s="43" t="s">
        <v>39</v>
      </c>
      <c r="H9" s="19" t="s">
        <v>21</v>
      </c>
      <c r="I9" s="34">
        <f>J9*Markup!$G$19</f>
        <v>648.1450000000001</v>
      </c>
      <c r="J9" s="31">
        <f>K9+ROUND(K9*Markup!$G$9,3)</f>
        <v>648.1450000000001</v>
      </c>
      <c r="K9" s="37">
        <v>648.1450000000001</v>
      </c>
      <c r="L9" s="50"/>
    </row>
    <row r="10" spans="1:14" s="17" customFormat="1" ht="20.100000000000001" customHeight="1" x14ac:dyDescent="0.25">
      <c r="A10" s="26"/>
      <c r="B10" s="26"/>
      <c r="C10" s="44"/>
      <c r="D10" s="44"/>
      <c r="E10" s="44"/>
      <c r="F10" s="41"/>
      <c r="G10" s="41"/>
      <c r="H10" s="19" t="s">
        <v>22</v>
      </c>
      <c r="I10" s="35"/>
      <c r="J10" s="32"/>
      <c r="K10" s="38"/>
      <c r="L10" s="50"/>
    </row>
    <row r="11" spans="1:14" s="17" customFormat="1" ht="20.100000000000001" customHeight="1" x14ac:dyDescent="0.25">
      <c r="A11" s="27"/>
      <c r="B11" s="27"/>
      <c r="C11" s="45"/>
      <c r="D11" s="45"/>
      <c r="E11" s="45"/>
      <c r="F11" s="42"/>
      <c r="G11" s="42"/>
      <c r="H11" s="19" t="s">
        <v>27</v>
      </c>
      <c r="I11" s="36"/>
      <c r="J11" s="33"/>
      <c r="K11" s="39"/>
      <c r="L11" s="51"/>
    </row>
    <row r="12" spans="1:14" ht="21" customHeight="1" x14ac:dyDescent="0.25">
      <c r="A12" s="25" t="s">
        <v>33</v>
      </c>
      <c r="B12" s="25" t="s">
        <v>31</v>
      </c>
      <c r="C12" s="43" t="s">
        <v>19</v>
      </c>
      <c r="D12" s="43" t="s">
        <v>26</v>
      </c>
      <c r="E12" s="40" t="s">
        <v>17</v>
      </c>
      <c r="F12" s="40"/>
      <c r="G12" s="40" t="s">
        <v>16</v>
      </c>
      <c r="H12" s="19" t="s">
        <v>21</v>
      </c>
      <c r="I12" s="34">
        <f>J12*Markup!$G$19</f>
        <v>392.90500000000003</v>
      </c>
      <c r="J12" s="31">
        <f>K12+ROUND(K12*Markup!$G$9,3)</f>
        <v>392.90500000000003</v>
      </c>
      <c r="K12" s="28">
        <v>392.90500000000003</v>
      </c>
      <c r="L12" s="49" t="s">
        <v>2</v>
      </c>
      <c r="N12" s="17"/>
    </row>
    <row r="13" spans="1:14" ht="21" customHeight="1" x14ac:dyDescent="0.25">
      <c r="A13" s="26"/>
      <c r="B13" s="26"/>
      <c r="C13" s="44"/>
      <c r="D13" s="44"/>
      <c r="E13" s="41"/>
      <c r="F13" s="41"/>
      <c r="G13" s="41"/>
      <c r="H13" s="19" t="s">
        <v>22</v>
      </c>
      <c r="I13" s="35"/>
      <c r="J13" s="32"/>
      <c r="K13" s="29"/>
      <c r="L13" s="50"/>
      <c r="N13" s="17"/>
    </row>
    <row r="14" spans="1:14" ht="21" customHeight="1" x14ac:dyDescent="0.25">
      <c r="A14" s="26"/>
      <c r="B14" s="26"/>
      <c r="C14" s="44"/>
      <c r="D14" s="44"/>
      <c r="E14" s="42"/>
      <c r="F14" s="42"/>
      <c r="G14" s="42"/>
      <c r="H14" s="19" t="s">
        <v>27</v>
      </c>
      <c r="I14" s="36"/>
      <c r="J14" s="33"/>
      <c r="K14" s="30"/>
      <c r="L14" s="50"/>
      <c r="N14" s="17"/>
    </row>
    <row r="15" spans="1:14" ht="21" customHeight="1" x14ac:dyDescent="0.25">
      <c r="A15" s="26"/>
      <c r="B15" s="26"/>
      <c r="C15" s="44"/>
      <c r="D15" s="44"/>
      <c r="E15" s="43" t="s">
        <v>23</v>
      </c>
      <c r="F15" s="40"/>
      <c r="G15" s="43" t="s">
        <v>39</v>
      </c>
      <c r="H15" s="19" t="s">
        <v>21</v>
      </c>
      <c r="I15" s="34">
        <f>J15*Markup!$G$19</f>
        <v>512.70699999999999</v>
      </c>
      <c r="J15" s="31">
        <f>K15+ROUND(K15*Markup!$G$9,3)</f>
        <v>512.70699999999999</v>
      </c>
      <c r="K15" s="28">
        <v>512.70699999999999</v>
      </c>
      <c r="L15" s="50"/>
      <c r="N15" s="17"/>
    </row>
    <row r="16" spans="1:14" ht="21" customHeight="1" x14ac:dyDescent="0.25">
      <c r="A16" s="26"/>
      <c r="B16" s="26"/>
      <c r="C16" s="44"/>
      <c r="D16" s="44"/>
      <c r="E16" s="44"/>
      <c r="F16" s="41"/>
      <c r="G16" s="44"/>
      <c r="H16" s="19" t="s">
        <v>22</v>
      </c>
      <c r="I16" s="35"/>
      <c r="J16" s="32"/>
      <c r="K16" s="29"/>
      <c r="L16" s="50"/>
      <c r="N16" s="17"/>
    </row>
    <row r="17" spans="1:14" ht="21" customHeight="1" x14ac:dyDescent="0.25">
      <c r="A17" s="26"/>
      <c r="B17" s="26"/>
      <c r="C17" s="44"/>
      <c r="D17" s="44"/>
      <c r="E17" s="45"/>
      <c r="F17" s="42"/>
      <c r="G17" s="45"/>
      <c r="H17" s="19" t="s">
        <v>27</v>
      </c>
      <c r="I17" s="36"/>
      <c r="J17" s="33"/>
      <c r="K17" s="30"/>
      <c r="L17" s="50"/>
      <c r="N17" s="17"/>
    </row>
    <row r="18" spans="1:14" ht="21" customHeight="1" x14ac:dyDescent="0.25">
      <c r="A18" s="26"/>
      <c r="B18" s="26"/>
      <c r="C18" s="44"/>
      <c r="D18" s="44"/>
      <c r="E18" s="43" t="s">
        <v>24</v>
      </c>
      <c r="F18" s="41"/>
      <c r="G18" s="43" t="s">
        <v>39</v>
      </c>
      <c r="H18" s="19" t="s">
        <v>21</v>
      </c>
      <c r="I18" s="34">
        <f>J18*Markup!$G$19</f>
        <v>629.89199999999994</v>
      </c>
      <c r="J18" s="31">
        <f>K18+ROUND(K18*Markup!$G$9,3)</f>
        <v>629.89199999999994</v>
      </c>
      <c r="K18" s="28">
        <v>629.89199999999994</v>
      </c>
      <c r="L18" s="50"/>
      <c r="N18" s="17"/>
    </row>
    <row r="19" spans="1:14" ht="21" customHeight="1" x14ac:dyDescent="0.25">
      <c r="A19" s="26"/>
      <c r="B19" s="26"/>
      <c r="C19" s="44"/>
      <c r="D19" s="44"/>
      <c r="E19" s="44"/>
      <c r="F19" s="41"/>
      <c r="G19" s="41"/>
      <c r="H19" s="19" t="s">
        <v>22</v>
      </c>
      <c r="I19" s="35"/>
      <c r="J19" s="32"/>
      <c r="K19" s="29"/>
      <c r="L19" s="50"/>
      <c r="N19" s="17"/>
    </row>
    <row r="20" spans="1:14" x14ac:dyDescent="0.25">
      <c r="A20" s="27"/>
      <c r="B20" s="27"/>
      <c r="C20" s="45"/>
      <c r="D20" s="45"/>
      <c r="E20" s="45"/>
      <c r="F20" s="42"/>
      <c r="G20" s="42"/>
      <c r="H20" s="19" t="s">
        <v>27</v>
      </c>
      <c r="I20" s="36"/>
      <c r="J20" s="33"/>
      <c r="K20" s="30"/>
      <c r="L20" s="51"/>
      <c r="N20" s="17"/>
    </row>
    <row r="21" spans="1:14" ht="18.75" x14ac:dyDescent="0.25">
      <c r="A21" s="48" t="s">
        <v>28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</sheetData>
  <sheetProtection password="8C3C" sheet="1" objects="1" scenarios="1"/>
  <mergeCells count="48">
    <mergeCell ref="C3:C11"/>
    <mergeCell ref="B3:B11"/>
    <mergeCell ref="A1:L1"/>
    <mergeCell ref="A21:L21"/>
    <mergeCell ref="E18:E20"/>
    <mergeCell ref="L3:L11"/>
    <mergeCell ref="L12:L20"/>
    <mergeCell ref="G9:G11"/>
    <mergeCell ref="F9:F11"/>
    <mergeCell ref="E9:E11"/>
    <mergeCell ref="F15:F17"/>
    <mergeCell ref="D3:D11"/>
    <mergeCell ref="B12:B20"/>
    <mergeCell ref="C12:C20"/>
    <mergeCell ref="D12:D20"/>
    <mergeCell ref="E15:E17"/>
    <mergeCell ref="E12:E14"/>
    <mergeCell ref="F12:F14"/>
    <mergeCell ref="G12:G14"/>
    <mergeCell ref="G15:G17"/>
    <mergeCell ref="J6:J8"/>
    <mergeCell ref="K6:K8"/>
    <mergeCell ref="F18:F20"/>
    <mergeCell ref="G18:G20"/>
    <mergeCell ref="I18:I20"/>
    <mergeCell ref="J18:J20"/>
    <mergeCell ref="K18:K20"/>
    <mergeCell ref="E3:E5"/>
    <mergeCell ref="E6:E8"/>
    <mergeCell ref="F6:F8"/>
    <mergeCell ref="G6:G8"/>
    <mergeCell ref="I6:I8"/>
    <mergeCell ref="A12:A20"/>
    <mergeCell ref="A3:A11"/>
    <mergeCell ref="K15:K17"/>
    <mergeCell ref="J15:J17"/>
    <mergeCell ref="I15:I17"/>
    <mergeCell ref="K12:K14"/>
    <mergeCell ref="J12:J14"/>
    <mergeCell ref="I12:I14"/>
    <mergeCell ref="I9:I11"/>
    <mergeCell ref="J9:J11"/>
    <mergeCell ref="K9:K11"/>
    <mergeCell ref="K3:K5"/>
    <mergeCell ref="J3:J5"/>
    <mergeCell ref="I3:I5"/>
    <mergeCell ref="G3:G5"/>
    <mergeCell ref="F3:F5"/>
  </mergeCells>
  <printOptions horizontalCentered="1" verticalCentered="1"/>
  <pageMargins left="0.51181102362204722" right="0.51181102362204722" top="0.9055118110236221" bottom="0.98425196850393704" header="0.19685039370078741" footer="0.15748031496062992"/>
  <pageSetup paperSize="9" scale="93" orientation="portrait" r:id="rId1"/>
  <headerFooter>
    <oddHeader>&amp;L&amp;G&amp;RMARÇO/2022</oddHeader>
    <oddFooter>&amp;C&amp;9Plaxmetal S/A – Indústria de Cadeiras Corporativas
Rodovia BR-153, km 42, n° 845 | Bairro Industrial Davide Zorzi | CEP 99702-503 | Erechim - RS
Tel: (54) 2107 1800 | www.plaxmetal.com.br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Markup</vt:lpstr>
      <vt:lpstr>Carteira com Prancheta Lateral</vt:lpstr>
      <vt:lpstr>'Carteira com Prancheta Lateral'!Area_de_impressao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Lucas</cp:lastModifiedBy>
  <cp:lastPrinted>2022-02-17T16:07:46Z</cp:lastPrinted>
  <dcterms:created xsi:type="dcterms:W3CDTF">2013-02-12T18:15:24Z</dcterms:created>
  <dcterms:modified xsi:type="dcterms:W3CDTF">2022-02-17T16:07:49Z</dcterms:modified>
</cp:coreProperties>
</file>